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imulateur" sheetId="1" state="visible" r:id="rId1"/>
    <sheet name="Comparatif plateformes" sheetId="2" state="visible" r:id="rId2"/>
    <sheet name="Objectifs revenu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000 €"/>
    <numFmt numFmtId="165" formatCode="#,##0.00 €"/>
    <numFmt numFmtId="166" formatCode="0&quot;%&quot;"/>
    <numFmt numFmtId="167" formatCode="#,##0 €"/>
  </numFmts>
  <fonts count="16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i val="1"/>
      <color rgb="00FF0000"/>
      <sz val="9"/>
    </font>
    <font>
      <name val="Arial"/>
      <b val="1"/>
      <color rgb="00FFFFFF"/>
      <sz val="12"/>
    </font>
    <font>
      <b val="1"/>
      <sz val="10"/>
    </font>
    <font>
      <b val="1"/>
    </font>
    <font>
      <i val="1"/>
      <color rgb="00808080"/>
      <sz val="8"/>
    </font>
    <font>
      <b val="1"/>
      <sz val="11"/>
    </font>
    <font>
      <b val="1"/>
      <color rgb="002E75B6"/>
      <sz val="11"/>
    </font>
    <font>
      <b val="1"/>
      <color rgb="0028A745"/>
      <sz val="11"/>
    </font>
    <font>
      <b val="1"/>
      <color rgb="002E75B6"/>
    </font>
    <font>
      <b val="1"/>
      <sz val="9"/>
    </font>
    <font>
      <sz val="9"/>
    </font>
    <font>
      <i val="1"/>
      <color rgb="00808080"/>
      <sz val="9"/>
    </font>
    <font>
      <i val="1"/>
      <sz val="9"/>
    </font>
    <font>
      <i val="1"/>
    </font>
  </fonts>
  <fills count="8">
    <fill>
      <patternFill/>
    </fill>
    <fill>
      <patternFill patternType="gray125"/>
    </fill>
    <fill>
      <patternFill patternType="solid">
        <fgColor rgb="002E75B6"/>
        <bgColor rgb="002E75B6"/>
      </patternFill>
    </fill>
    <fill>
      <patternFill patternType="solid">
        <fgColor rgb="004472C4"/>
        <bgColor rgb="004472C4"/>
      </patternFill>
    </fill>
    <fill>
      <patternFill patternType="solid">
        <fgColor rgb="00D9D9D9"/>
        <bgColor rgb="00D9D9D9"/>
      </patternFill>
    </fill>
    <fill>
      <patternFill patternType="solid">
        <fgColor rgb="0092D050"/>
        <bgColor rgb="0092D050"/>
      </patternFill>
    </fill>
    <fill>
      <patternFill patternType="solid">
        <fgColor rgb="00FFF2CC"/>
        <bgColor rgb="00FFF2CC"/>
      </patternFill>
    </fill>
    <fill>
      <patternFill patternType="solid">
        <fgColor rgb="00B4C7E7"/>
        <bgColor rgb="00B4C7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wrapText="1"/>
    </xf>
    <xf numFmtId="0" fontId="3" fillId="3" borderId="0" pivotButton="0" quotePrefix="0" xfId="0"/>
    <xf numFmtId="0" fontId="4" fillId="4" borderId="1" applyAlignment="1" pivotButton="0" quotePrefix="0" xfId="0">
      <alignment horizontal="center" wrapText="1"/>
    </xf>
    <xf numFmtId="0" fontId="5" fillId="0" borderId="1" pivotButton="0" quotePrefix="0" xfId="0"/>
    <xf numFmtId="3" fontId="0" fillId="5" borderId="1" applyAlignment="1" pivotButton="0" quotePrefix="0" xfId="0">
      <alignment horizontal="right"/>
    </xf>
    <xf numFmtId="164" fontId="0" fillId="6" borderId="1" applyAlignment="1" pivotButton="0" quotePrefix="0" xfId="0">
      <alignment horizontal="right"/>
    </xf>
    <xf numFmtId="165" fontId="0" fillId="7" borderId="1" applyAlignment="1" pivotButton="0" quotePrefix="0" xfId="0">
      <alignment horizontal="right"/>
    </xf>
    <xf numFmtId="166" fontId="0" fillId="5" borderId="1" applyAlignment="1" pivotButton="0" quotePrefix="0" xfId="0">
      <alignment horizontal="center"/>
    </xf>
    <xf numFmtId="0" fontId="6" fillId="0" borderId="1" pivotButton="0" quotePrefix="0" xfId="0"/>
    <xf numFmtId="0" fontId="7" fillId="4" borderId="1" pivotButton="0" quotePrefix="0" xfId="0"/>
    <xf numFmtId="3" fontId="5" fillId="4" borderId="1" pivotButton="0" quotePrefix="0" xfId="0"/>
    <xf numFmtId="0" fontId="0" fillId="4" borderId="1" pivotButton="0" quotePrefix="0" xfId="0"/>
    <xf numFmtId="165" fontId="8" fillId="4" borderId="1" pivotButton="0" quotePrefix="0" xfId="0"/>
    <xf numFmtId="165" fontId="9" fillId="4" borderId="1" pivotButton="0" quotePrefix="0" xfId="0"/>
    <xf numFmtId="0" fontId="5" fillId="0" borderId="0" pivotButton="0" quotePrefix="0" xfId="0"/>
    <xf numFmtId="3" fontId="10" fillId="0" borderId="0" pivotButton="0" quotePrefix="0" xfId="0"/>
    <xf numFmtId="165" fontId="10" fillId="0" borderId="0" pivotButton="0" quotePrefix="0" xfId="0"/>
    <xf numFmtId="164" fontId="10" fillId="0" borderId="0" pivotButton="0" quotePrefix="0" xfId="0"/>
    <xf numFmtId="0" fontId="10" fillId="0" borderId="0" pivotButton="0" quotePrefix="0" xfId="0"/>
    <xf numFmtId="0" fontId="4" fillId="0" borderId="0" pivotButton="0" quotePrefix="0" xfId="0"/>
    <xf numFmtId="0" fontId="11" fillId="5" borderId="0" applyAlignment="1" pivotButton="0" quotePrefix="0" xfId="0">
      <alignment horizontal="center"/>
    </xf>
    <xf numFmtId="0" fontId="12" fillId="0" borderId="0" pivotButton="0" quotePrefix="0" xfId="0"/>
    <xf numFmtId="0" fontId="11" fillId="6" borderId="0" applyAlignment="1" pivotButton="0" quotePrefix="0" xfId="0">
      <alignment horizontal="center"/>
    </xf>
    <xf numFmtId="0" fontId="11" fillId="7" borderId="0" applyAlignment="1" pivotButton="0" quotePrefix="0" xfId="0">
      <alignment horizontal="center"/>
    </xf>
    <xf numFmtId="0" fontId="13" fillId="0" borderId="0" applyAlignment="1" pivotButton="0" quotePrefix="0" xfId="0">
      <alignment horizontal="center"/>
    </xf>
    <xf numFmtId="0" fontId="14" fillId="0" borderId="0" pivotButton="0" quotePrefix="0" xfId="0"/>
    <xf numFmtId="164" fontId="0" fillId="0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0" fontId="0" fillId="0" borderId="1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15" fillId="0" borderId="0" pivotButton="0" quotePrefix="0" xfId="0"/>
    <xf numFmtId="167" fontId="0" fillId="5" borderId="1" pivotButton="0" quotePrefix="0" xfId="0"/>
    <xf numFmtId="166" fontId="0" fillId="5" borderId="1" pivotButton="0" quotePrefix="0" xfId="0"/>
    <xf numFmtId="0" fontId="5" fillId="4" borderId="1" applyAlignment="1" pivotButton="0" quotePrefix="0" xfId="0">
      <alignment horizontal="center"/>
    </xf>
    <xf numFmtId="164" fontId="0" fillId="0" borderId="1" pivotButton="0" quotePrefix="0" xfId="0"/>
    <xf numFmtId="3" fontId="0" fillId="7" borderId="1" pivotButton="0" quotePrefix="0" xfId="0"/>
    <xf numFmtId="0" fontId="4" fillId="6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des revenus par plateforme</a:t>
            </a:r>
          </a:p>
        </rich>
      </tx>
    </title>
    <plotArea>
      <pieChart>
        <varyColors val="1"/>
        <ser>
          <idx val="0"/>
          <order val="0"/>
          <tx>
            <strRef>
              <f>'Simulateur'!F6</f>
            </strRef>
          </tx>
          <spPr>
            <a:ln>
              <a:prstDash val="solid"/>
            </a:ln>
          </spPr>
          <cat>
            <numRef>
              <f>'Simulateur'!$A$7:$A$13</f>
            </numRef>
          </cat>
          <val>
            <numRef>
              <f>'Simulateur'!$F$7:$F$13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Taux de rémunération par plateforme (€/stream)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'Comparatif plateformes'!B5</f>
            </strRef>
          </tx>
          <spPr>
            <a:ln>
              <a:prstDash val="solid"/>
            </a:ln>
          </spPr>
          <cat>
            <numRef>
              <f>'Comparatif plateformes'!$A$6:$A$12</f>
            </numRef>
          </cat>
          <val>
            <numRef>
              <f>'Comparatif plateformes'!$B$6:$B$12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15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13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4"/>
  <sheetViews>
    <sheetView workbookViewId="0">
      <selection activeCell="A1" sqref="A1"/>
    </sheetView>
  </sheetViews>
  <sheetFormatPr baseColWidth="8" defaultRowHeight="15"/>
  <cols>
    <col width="18" customWidth="1" min="1" max="1"/>
    <col width="15" customWidth="1" min="2" max="2"/>
    <col width="15" customWidth="1" min="3" max="3"/>
    <col width="16" customWidth="1" min="4" max="4"/>
    <col width="18" customWidth="1" min="5" max="5"/>
    <col width="16" customWidth="1" min="6" max="6"/>
    <col width="20" customWidth="1" min="7" max="7"/>
  </cols>
  <sheetData>
    <row r="1" ht="35" customHeight="1">
      <c r="A1" s="1" t="inlineStr">
        <is>
          <t>SIMULATEUR DE REVENUS STREAMING</t>
        </is>
      </c>
    </row>
    <row r="3" ht="40" customHeight="1">
      <c r="A3" s="2" t="inlineStr">
        <is>
          <t>IMPORTANT : Les taux indiqués sont des ESTIMATIONS basées sur des moyennes 2024-2025. Les revenus réels varient selon le pays d'écoute, le type d'abonnement (gratuit/premium), votre contrat avec le distributeur, et d'autres facteurs.</t>
        </is>
      </c>
    </row>
    <row r="5" ht="25" customHeight="1">
      <c r="A5" s="3" t="inlineStr">
        <is>
          <t>ENTREZ VOS STREAMS</t>
        </is>
      </c>
    </row>
    <row r="6" ht="35" customHeight="1">
      <c r="A6" s="4" t="inlineStr">
        <is>
          <t>Plateforme</t>
        </is>
      </c>
      <c r="B6" s="4" t="inlineStr">
        <is>
          <t>Nb de streams</t>
        </is>
      </c>
      <c r="C6" s="4" t="inlineStr">
        <is>
          <t>Taux/stream (€)</t>
        </is>
      </c>
      <c r="D6" s="4" t="inlineStr">
        <is>
          <t>Revenus bruts (€)</t>
        </is>
      </c>
      <c r="E6" s="4" t="inlineStr">
        <is>
          <t>Commission distrib (%)</t>
        </is>
      </c>
      <c r="F6" s="4" t="inlineStr">
        <is>
          <t>Revenus nets (€)</t>
        </is>
      </c>
      <c r="G6" s="4" t="inlineStr">
        <is>
          <t>Source taux</t>
        </is>
      </c>
    </row>
    <row r="7">
      <c r="A7" s="5" t="inlineStr">
        <is>
          <t>Spotify</t>
        </is>
      </c>
      <c r="B7" s="6" t="n">
        <v>10000</v>
      </c>
      <c r="C7" s="7" t="n">
        <v>0.0035</v>
      </c>
      <c r="D7" s="8">
        <f>B7*C7</f>
        <v/>
      </c>
      <c r="E7" s="9" t="n">
        <v>15</v>
      </c>
      <c r="F7" s="8">
        <f>D7*(1-E7/100)</f>
        <v/>
      </c>
      <c r="G7" s="10" t="inlineStr">
        <is>
          <t>Moyenne 2024-2025</t>
        </is>
      </c>
    </row>
    <row r="8">
      <c r="A8" s="5" t="inlineStr">
        <is>
          <t>Apple Music</t>
        </is>
      </c>
      <c r="B8" s="6" t="n">
        <v>5000</v>
      </c>
      <c r="C8" s="7" t="n">
        <v>0.008</v>
      </c>
      <c r="D8" s="8">
        <f>B8*C8</f>
        <v/>
      </c>
      <c r="E8" s="9" t="n">
        <v>15</v>
      </c>
      <c r="F8" s="8">
        <f>D8*(1-E8/100)</f>
        <v/>
      </c>
      <c r="G8" s="10" t="inlineStr">
        <is>
          <t>Rapport Duetti 2024</t>
        </is>
      </c>
    </row>
    <row r="9">
      <c r="A9" s="5" t="inlineStr">
        <is>
          <t>Deezer</t>
        </is>
      </c>
      <c r="B9" s="6" t="n">
        <v>3000</v>
      </c>
      <c r="C9" s="7" t="n">
        <v>0.0046</v>
      </c>
      <c r="D9" s="8">
        <f>B9*C9</f>
        <v/>
      </c>
      <c r="E9" s="9" t="n">
        <v>15</v>
      </c>
      <c r="F9" s="8">
        <f>D9*(1-E9/100)</f>
        <v/>
      </c>
      <c r="G9" s="10" t="inlineStr">
        <is>
          <t>Modèle user-centric</t>
        </is>
      </c>
    </row>
    <row r="10">
      <c r="A10" s="5" t="inlineStr">
        <is>
          <t>Amazon Music</t>
        </is>
      </c>
      <c r="B10" s="6" t="n">
        <v>2000</v>
      </c>
      <c r="C10" s="7" t="n">
        <v>0.005</v>
      </c>
      <c r="D10" s="8">
        <f>B10*C10</f>
        <v/>
      </c>
      <c r="E10" s="9" t="n">
        <v>15</v>
      </c>
      <c r="F10" s="8">
        <f>D10*(1-E10/100)</f>
        <v/>
      </c>
      <c r="G10" s="10" t="inlineStr">
        <is>
          <t>Estimation moyenne</t>
        </is>
      </c>
    </row>
    <row r="11">
      <c r="A11" s="5" t="inlineStr">
        <is>
          <t>YouTube Music</t>
        </is>
      </c>
      <c r="B11" s="6" t="n">
        <v>8000</v>
      </c>
      <c r="C11" s="7" t="n">
        <v>0.0008</v>
      </c>
      <c r="D11" s="8">
        <f>B11*C11</f>
        <v/>
      </c>
      <c r="E11" s="9" t="n">
        <v>15</v>
      </c>
      <c r="F11" s="8">
        <f>D11*(1-E11/100)</f>
        <v/>
      </c>
      <c r="G11" s="10" t="inlineStr">
        <is>
          <t>Estimation basse</t>
        </is>
      </c>
    </row>
    <row r="12">
      <c r="A12" s="5" t="inlineStr">
        <is>
          <t>Tidal</t>
        </is>
      </c>
      <c r="B12" s="6" t="n">
        <v>1000</v>
      </c>
      <c r="C12" s="7" t="n">
        <v>0.012</v>
      </c>
      <c r="D12" s="8">
        <f>B12*C12</f>
        <v/>
      </c>
      <c r="E12" s="9" t="n">
        <v>15</v>
      </c>
      <c r="F12" s="8">
        <f>D12*(1-E12/100)</f>
        <v/>
      </c>
      <c r="G12" s="10" t="inlineStr">
        <is>
          <t>Premium HiFi</t>
        </is>
      </c>
    </row>
    <row r="13">
      <c r="A13" s="5" t="inlineStr">
        <is>
          <t>Qobuz</t>
        </is>
      </c>
      <c r="B13" s="6" t="n">
        <v>500</v>
      </c>
      <c r="C13" s="7" t="n">
        <v>0.03</v>
      </c>
      <c r="D13" s="8">
        <f>B13*C13</f>
        <v/>
      </c>
      <c r="E13" s="9" t="n">
        <v>15</v>
      </c>
      <c r="F13" s="8">
        <f>D13*(1-E13/100)</f>
        <v/>
      </c>
      <c r="G13" s="10" t="inlineStr">
        <is>
          <t>Audiophile premium</t>
        </is>
      </c>
    </row>
    <row r="14">
      <c r="A14" s="11" t="inlineStr">
        <is>
          <t>TOTAL</t>
        </is>
      </c>
      <c r="B14" s="12">
        <f>SUM(B7:B13)</f>
        <v/>
      </c>
      <c r="C14" s="13" t="n"/>
      <c r="D14" s="14">
        <f>SUM(D7:D13)</f>
        <v/>
      </c>
      <c r="E14" s="13" t="n"/>
      <c r="F14" s="15">
        <f>SUM(F7:F13)</f>
        <v/>
      </c>
      <c r="G14" s="13" t="n"/>
    </row>
    <row r="31">
      <c r="A31" s="3" t="inlineStr">
        <is>
          <t>INDICATEURS CLÉS</t>
        </is>
      </c>
    </row>
    <row r="32">
      <c r="A32" s="16" t="inlineStr">
        <is>
          <t>Total streams</t>
        </is>
      </c>
      <c r="C32" s="17">
        <f>B14</f>
        <v/>
      </c>
    </row>
    <row r="33">
      <c r="A33" s="16" t="inlineStr">
        <is>
          <t>Revenus bruts totaux</t>
        </is>
      </c>
      <c r="C33" s="18">
        <f>D14</f>
        <v/>
      </c>
    </row>
    <row r="34">
      <c r="A34" s="16" t="inlineStr">
        <is>
          <t>Revenus nets totaux (après commission distrib.)</t>
        </is>
      </c>
      <c r="C34" s="18">
        <f>F14</f>
        <v/>
      </c>
    </row>
    <row r="35">
      <c r="A35" s="16" t="inlineStr">
        <is>
          <t>Revenu moyen par stream (toutes plateformes)</t>
        </is>
      </c>
      <c r="C35" s="19">
        <f>D14/B14</f>
        <v/>
      </c>
    </row>
    <row r="36">
      <c r="A36" s="16" t="inlineStr">
        <is>
          <t>Plateforme la plus rentable</t>
        </is>
      </c>
      <c r="C36" s="20" t="inlineStr">
        <is>
          <t>Qobuz (0,03€/stream)</t>
        </is>
      </c>
    </row>
    <row r="37">
      <c r="A37" s="16" t="inlineStr">
        <is>
          <t>Plateforme la moins rentable</t>
        </is>
      </c>
      <c r="C37" s="20" t="inlineStr">
        <is>
          <t>YouTube Music (0,0008€/stream)</t>
        </is>
      </c>
    </row>
    <row r="39">
      <c r="A39" s="21" t="inlineStr">
        <is>
          <t>LÉGENDE DES COULEURS</t>
        </is>
      </c>
    </row>
    <row r="40">
      <c r="A40" s="22" t="inlineStr">
        <is>
          <t>VERT</t>
        </is>
      </c>
      <c r="B40" s="23" t="inlineStr">
        <is>
          <t>À remplir par vous (nombre de streams, commission)</t>
        </is>
      </c>
    </row>
    <row r="41">
      <c r="A41" s="24" t="inlineStr">
        <is>
          <t>JAUNE</t>
        </is>
      </c>
      <c r="B41" s="23" t="inlineStr">
        <is>
          <t>Taux par stream (modifiable si vous avez des données plus précises)</t>
        </is>
      </c>
    </row>
    <row r="42">
      <c r="A42" s="25" t="inlineStr">
        <is>
          <t>BLEU</t>
        </is>
      </c>
      <c r="B42" s="23" t="inlineStr">
        <is>
          <t>Calculé automatiquement (ne pas modifier)</t>
        </is>
      </c>
    </row>
    <row r="44">
      <c r="A44" s="26" t="inlineStr">
        <is>
          <t>Sources : Le Chalet Studio, Music Connect, Statista, Duetti Report 2024 | Portée - portee-music.fr</t>
        </is>
      </c>
    </row>
  </sheetData>
  <mergeCells count="21">
    <mergeCell ref="C34:D34"/>
    <mergeCell ref="B42:D42"/>
    <mergeCell ref="C33:D33"/>
    <mergeCell ref="A36:B36"/>
    <mergeCell ref="C35:D35"/>
    <mergeCell ref="A44:G44"/>
    <mergeCell ref="A31:D31"/>
    <mergeCell ref="A39:D39"/>
    <mergeCell ref="A37:B37"/>
    <mergeCell ref="B40:D40"/>
    <mergeCell ref="A34:B34"/>
    <mergeCell ref="A1:G1"/>
    <mergeCell ref="B41:D41"/>
    <mergeCell ref="A33:B33"/>
    <mergeCell ref="A32:B32"/>
    <mergeCell ref="C36:D36"/>
    <mergeCell ref="A35:B35"/>
    <mergeCell ref="C32:D32"/>
    <mergeCell ref="A3:G3"/>
    <mergeCell ref="C37:D37"/>
    <mergeCell ref="A5:G5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9"/>
  <sheetViews>
    <sheetView workbookViewId="0">
      <selection activeCell="A1" sqref="A1"/>
    </sheetView>
  </sheetViews>
  <sheetFormatPr baseColWidth="8" defaultRowHeight="15"/>
  <cols>
    <col width="18" customWidth="1" min="1" max="1"/>
    <col width="15" customWidth="1" min="2" max="2"/>
    <col width="15" customWidth="1" min="3" max="3"/>
    <col width="18" customWidth="1" min="4" max="4"/>
    <col width="15" customWidth="1" min="5" max="5"/>
    <col width="30" customWidth="1" min="6" max="6"/>
  </cols>
  <sheetData>
    <row r="1" ht="35" customHeight="1">
      <c r="A1" s="1" t="inlineStr">
        <is>
          <t>COMPARATIF DÉTAILLÉ DES PLATEFORMES DE STREAMING</t>
        </is>
      </c>
    </row>
    <row r="3">
      <c r="A3" s="27" t="inlineStr">
        <is>
          <t>Données mises à jour : Janvier 2025</t>
        </is>
      </c>
    </row>
    <row r="5" ht="30" customHeight="1">
      <c r="A5" s="4" t="inlineStr">
        <is>
          <t>Plateforme</t>
        </is>
      </c>
      <c r="B5" s="4" t="inlineStr">
        <is>
          <t>Taux/stream (€)</t>
        </is>
      </c>
      <c r="C5" s="4" t="inlineStr">
        <is>
          <t>Streams pour 1€</t>
        </is>
      </c>
      <c r="D5" s="4" t="inlineStr">
        <is>
          <t>Streams pour 1000€</t>
        </is>
      </c>
      <c r="E5" s="4" t="inlineStr">
        <is>
          <t>Modèle</t>
        </is>
      </c>
      <c r="F5" s="4" t="inlineStr">
        <is>
          <t>Particularités</t>
        </is>
      </c>
    </row>
    <row r="6" ht="25" customHeight="1">
      <c r="A6" s="5" t="inlineStr">
        <is>
          <t>Qobuz</t>
        </is>
      </c>
      <c r="B6" s="28" t="n">
        <v>0.03</v>
      </c>
      <c r="C6" s="29" t="inlineStr">
        <is>
          <t>~33</t>
        </is>
      </c>
      <c r="D6" s="29" t="inlineStr">
        <is>
          <t>~33 333</t>
        </is>
      </c>
      <c r="E6" s="30" t="inlineStr">
        <is>
          <t>Premium audiophile</t>
        </is>
      </c>
      <c r="F6" s="31" t="inlineStr">
        <is>
          <t>Meilleur taux, niche audiophile</t>
        </is>
      </c>
    </row>
    <row r="7" ht="25" customHeight="1">
      <c r="A7" s="5" t="inlineStr">
        <is>
          <t>Tidal</t>
        </is>
      </c>
      <c r="B7" s="28" t="n">
        <v>0.012</v>
      </c>
      <c r="C7" s="29" t="inlineStr">
        <is>
          <t>~83</t>
        </is>
      </c>
      <c r="D7" s="29" t="inlineStr">
        <is>
          <t>~83 333</t>
        </is>
      </c>
      <c r="E7" s="30" t="inlineStr">
        <is>
          <t>Premium HiFi</t>
        </is>
      </c>
      <c r="F7" s="31" t="inlineStr">
        <is>
          <t>Qualité audio supérieure</t>
        </is>
      </c>
    </row>
    <row r="8" ht="25" customHeight="1">
      <c r="A8" s="5" t="inlineStr">
        <is>
          <t>Apple Music</t>
        </is>
      </c>
      <c r="B8" s="28" t="n">
        <v>0.008</v>
      </c>
      <c r="C8" s="29" t="inlineStr">
        <is>
          <t>~125</t>
        </is>
      </c>
      <c r="D8" s="29" t="inlineStr">
        <is>
          <t>~125 000</t>
        </is>
      </c>
      <c r="E8" s="30" t="inlineStr">
        <is>
          <t>100% payant</t>
        </is>
      </c>
      <c r="F8" s="31" t="inlineStr">
        <is>
          <t>Pas d'offre gratuite = meilleur taux</t>
        </is>
      </c>
    </row>
    <row r="9" ht="25" customHeight="1">
      <c r="A9" s="5" t="inlineStr">
        <is>
          <t>Amazon Music</t>
        </is>
      </c>
      <c r="B9" s="28" t="n">
        <v>0.005</v>
      </c>
      <c r="C9" s="29" t="inlineStr">
        <is>
          <t>~200</t>
        </is>
      </c>
      <c r="D9" s="29" t="inlineStr">
        <is>
          <t>~200 000</t>
        </is>
      </c>
      <c r="E9" s="30" t="inlineStr">
        <is>
          <t>Inclus Prime</t>
        </is>
      </c>
      <c r="F9" s="31" t="inlineStr">
        <is>
          <t>Variable selon formule</t>
        </is>
      </c>
    </row>
    <row r="10" ht="25" customHeight="1">
      <c r="A10" s="5" t="inlineStr">
        <is>
          <t>Deezer</t>
        </is>
      </c>
      <c r="B10" s="28" t="n">
        <v>0.0046</v>
      </c>
      <c r="C10" s="29" t="inlineStr">
        <is>
          <t>~217</t>
        </is>
      </c>
      <c r="D10" s="29" t="inlineStr">
        <is>
          <t>~217 000</t>
        </is>
      </c>
      <c r="E10" s="30" t="inlineStr">
        <is>
          <t>User-centric</t>
        </is>
      </c>
      <c r="F10" s="31" t="inlineStr">
        <is>
          <t>Répartition selon écoutes réelles</t>
        </is>
      </c>
    </row>
    <row r="11" ht="25" customHeight="1">
      <c r="A11" s="5" t="inlineStr">
        <is>
          <t>Spotify</t>
        </is>
      </c>
      <c r="B11" s="28" t="n">
        <v>0.0035</v>
      </c>
      <c r="C11" s="29" t="inlineStr">
        <is>
          <t>~286</t>
        </is>
      </c>
      <c r="D11" s="29" t="inlineStr">
        <is>
          <t>~286 000</t>
        </is>
      </c>
      <c r="E11" s="30" t="inlineStr">
        <is>
          <t>Pro-rata</t>
        </is>
      </c>
      <c r="F11" s="31" t="inlineStr">
        <is>
          <t>Leader du marché, taux moyen</t>
        </is>
      </c>
    </row>
    <row r="12" ht="25" customHeight="1">
      <c r="A12" s="5" t="inlineStr">
        <is>
          <t>YouTube Music</t>
        </is>
      </c>
      <c r="B12" s="28" t="n">
        <v>0.0008</v>
      </c>
      <c r="C12" s="29" t="inlineStr">
        <is>
          <t>~1 250</t>
        </is>
      </c>
      <c r="D12" s="29" t="inlineStr">
        <is>
          <t>~1 250 000</t>
        </is>
      </c>
      <c r="E12" s="30" t="inlineStr">
        <is>
          <t>Freemium</t>
        </is>
      </c>
      <c r="F12" s="31" t="inlineStr">
        <is>
          <t>Beaucoup d'écoutes gratuites</t>
        </is>
      </c>
    </row>
    <row r="29">
      <c r="A29" s="3" t="inlineStr">
        <is>
          <t>COMPRENDRE LES DIFFÉRENCES DE TAUX</t>
        </is>
      </c>
    </row>
    <row r="30" ht="20" customHeight="1">
      <c r="A30" s="32" t="inlineStr">
        <is>
          <t>• Modèle Pro-rata (Spotify) : Les revenus sont répartis selon la part de marché globale de l'artiste sur la plateforme.</t>
        </is>
      </c>
    </row>
    <row r="31" ht="20" customHeight="1">
      <c r="A31" s="32" t="inlineStr">
        <is>
          <t>• Modèle User-centric (Deezer) : Vos revenus viennent uniquement des abonnés qui vous écoutent réellement.</t>
        </is>
      </c>
    </row>
    <row r="32" ht="20" customHeight="1">
      <c r="A32" s="32" t="inlineStr">
        <is>
          <t>• Offre 100% payante (Apple, Qobuz, Tidal) : Meilleurs taux car chaque stream génère un revenu d'abonné payant.</t>
        </is>
      </c>
    </row>
    <row r="33" ht="20" customHeight="1">
      <c r="A33" s="32" t="inlineStr">
        <is>
          <t>• Offre Freemium (Spotify, YouTube) : Les écoutes gratuites rapportent moins (publicité vs abonnement).</t>
        </is>
      </c>
    </row>
    <row r="34" ht="10" customHeight="1">
      <c r="A34" s="32" t="inlineStr"/>
    </row>
    <row r="35" ht="20" customHeight="1">
      <c r="A35" s="32" t="inlineStr">
        <is>
          <t>• Facteurs influençant vos revenus réels :</t>
        </is>
      </c>
    </row>
    <row r="36" ht="20" customHeight="1">
      <c r="A36" s="32" t="inlineStr">
        <is>
          <t xml:space="preserve">  - Pays d'écoute (les pays riches paient plus)</t>
        </is>
      </c>
    </row>
    <row r="37" ht="20" customHeight="1">
      <c r="A37" s="32" t="inlineStr">
        <is>
          <t xml:space="preserve">  - Type d'abonnement de l'auditeur (premium vs gratuit)</t>
        </is>
      </c>
    </row>
    <row r="38" ht="20" customHeight="1">
      <c r="A38" s="32" t="inlineStr">
        <is>
          <t xml:space="preserve">  - Votre contrat avec le distributeur (commission 15-30%)</t>
        </is>
      </c>
    </row>
    <row r="39" ht="20" customHeight="1">
      <c r="A39" s="32" t="inlineStr">
        <is>
          <t xml:space="preserve">  - Part de marché de votre musique sur la plateforme</t>
        </is>
      </c>
    </row>
  </sheetData>
  <mergeCells count="13">
    <mergeCell ref="A38:F38"/>
    <mergeCell ref="A33:F33"/>
    <mergeCell ref="A36:F36"/>
    <mergeCell ref="A1:F1"/>
    <mergeCell ref="A37:F37"/>
    <mergeCell ref="A32:F32"/>
    <mergeCell ref="A31:F31"/>
    <mergeCell ref="A34:F34"/>
    <mergeCell ref="A35:F35"/>
    <mergeCell ref="A3:F3"/>
    <mergeCell ref="A30:F30"/>
    <mergeCell ref="A39:F39"/>
    <mergeCell ref="A29:F29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22" customWidth="1" min="3" max="3"/>
    <col width="14" customWidth="1" min="4" max="4"/>
    <col width="14" customWidth="1" min="5" max="5"/>
  </cols>
  <sheetData>
    <row r="1" ht="35" customHeight="1">
      <c r="A1" s="1" t="inlineStr">
        <is>
          <t>CALCULATEUR D'OBJECTIFS DE STREAMS</t>
        </is>
      </c>
    </row>
    <row r="3">
      <c r="A3" s="33" t="inlineStr">
        <is>
          <t>Combien de streams vous faut-il pour atteindre vos objectifs de revenus ?</t>
        </is>
      </c>
    </row>
    <row r="5">
      <c r="A5" s="3" t="inlineStr">
        <is>
          <t>VOTRE OBJECTIF</t>
        </is>
      </c>
    </row>
    <row r="6">
      <c r="A6" s="16" t="inlineStr">
        <is>
          <t>Revenu mensuel souhaité (€) :</t>
        </is>
      </c>
      <c r="C6" s="34" t="n">
        <v>500</v>
      </c>
    </row>
    <row r="7">
      <c r="A7" t="inlineStr">
        <is>
          <t>Commission distributeur (%) :</t>
        </is>
      </c>
      <c r="C7" s="35" t="n">
        <v>15</v>
      </c>
    </row>
    <row r="9">
      <c r="A9" s="3" t="inlineStr">
        <is>
          <t>STREAMS NÉCESSAIRES PAR PLATEFORME</t>
        </is>
      </c>
    </row>
    <row r="10">
      <c r="A10" s="36" t="inlineStr">
        <is>
          <t>Plateforme</t>
        </is>
      </c>
      <c r="B10" s="36" t="inlineStr">
        <is>
          <t>Taux/stream</t>
        </is>
      </c>
      <c r="C10" s="36" t="inlineStr">
        <is>
          <t>Streams/mois nécessaires</t>
        </is>
      </c>
      <c r="D10" s="36" t="inlineStr">
        <is>
          <t>Streams/jour</t>
        </is>
      </c>
      <c r="E10" s="36" t="inlineStr">
        <is>
          <t>Réaliste ?</t>
        </is>
      </c>
    </row>
    <row r="11">
      <c r="A11" s="5" t="inlineStr">
        <is>
          <t>Spotify</t>
        </is>
      </c>
      <c r="B11" s="37" t="n">
        <v>0.0035</v>
      </c>
      <c r="C11" s="38">
        <f>ROUND($C$6/(B11*(1-$C$7/100)),0)</f>
        <v/>
      </c>
      <c r="D11" s="38">
        <f>ROUND(C11/30,0)</f>
        <v/>
      </c>
      <c r="E11" s="29">
        <f>IF(D11&lt;1000,"Accessible",IF(D11&lt;10000,"Difficile","Très difficile"))</f>
        <v/>
      </c>
    </row>
    <row r="12">
      <c r="A12" s="5" t="inlineStr">
        <is>
          <t>Apple Music</t>
        </is>
      </c>
      <c r="B12" s="37" t="n">
        <v>0.008</v>
      </c>
      <c r="C12" s="38">
        <f>ROUND($C$6/(B12*(1-$C$7/100)),0)</f>
        <v/>
      </c>
      <c r="D12" s="38">
        <f>ROUND(C12/30,0)</f>
        <v/>
      </c>
      <c r="E12" s="29">
        <f>IF(D12&lt;1000,"Accessible",IF(D12&lt;10000,"Difficile","Très difficile"))</f>
        <v/>
      </c>
    </row>
    <row r="13">
      <c r="A13" s="5" t="inlineStr">
        <is>
          <t>Deezer</t>
        </is>
      </c>
      <c r="B13" s="37" t="n">
        <v>0.0046</v>
      </c>
      <c r="C13" s="38">
        <f>ROUND($C$6/(B13*(1-$C$7/100)),0)</f>
        <v/>
      </c>
      <c r="D13" s="38">
        <f>ROUND(C13/30,0)</f>
        <v/>
      </c>
      <c r="E13" s="29">
        <f>IF(D13&lt;1000,"Accessible",IF(D13&lt;10000,"Difficile","Très difficile"))</f>
        <v/>
      </c>
    </row>
    <row r="14">
      <c r="A14" s="5" t="inlineStr">
        <is>
          <t>Amazon Music</t>
        </is>
      </c>
      <c r="B14" s="37" t="n">
        <v>0.005</v>
      </c>
      <c r="C14" s="38">
        <f>ROUND($C$6/(B14*(1-$C$7/100)),0)</f>
        <v/>
      </c>
      <c r="D14" s="38">
        <f>ROUND(C14/30,0)</f>
        <v/>
      </c>
      <c r="E14" s="29">
        <f>IF(D14&lt;1000,"Accessible",IF(D14&lt;10000,"Difficile","Très difficile"))</f>
        <v/>
      </c>
    </row>
    <row r="15">
      <c r="A15" s="5" t="inlineStr">
        <is>
          <t>YouTube Music</t>
        </is>
      </c>
      <c r="B15" s="37" t="n">
        <v>0.0008</v>
      </c>
      <c r="C15" s="38">
        <f>ROUND($C$6/(B15*(1-$C$7/100)),0)</f>
        <v/>
      </c>
      <c r="D15" s="38">
        <f>ROUND(C15/30,0)</f>
        <v/>
      </c>
      <c r="E15" s="29">
        <f>IF(D15&lt;1000,"Accessible",IF(D15&lt;10000,"Difficile","Très difficile"))</f>
        <v/>
      </c>
    </row>
    <row r="16">
      <c r="A16" s="5" t="inlineStr">
        <is>
          <t>Tidal</t>
        </is>
      </c>
      <c r="B16" s="37" t="n">
        <v>0.012</v>
      </c>
      <c r="C16" s="38">
        <f>ROUND($C$6/(B16*(1-$C$7/100)),0)</f>
        <v/>
      </c>
      <c r="D16" s="38">
        <f>ROUND(C16/30,0)</f>
        <v/>
      </c>
      <c r="E16" s="29">
        <f>IF(D16&lt;1000,"Accessible",IF(D16&lt;10000,"Difficile","Très difficile"))</f>
        <v/>
      </c>
    </row>
    <row r="17">
      <c r="A17" s="5" t="inlineStr">
        <is>
          <t>Qobuz</t>
        </is>
      </c>
      <c r="B17" s="37" t="n">
        <v>0.03</v>
      </c>
      <c r="C17" s="38">
        <f>ROUND($C$6/(B17*(1-$C$7/100)),0)</f>
        <v/>
      </c>
      <c r="D17" s="38">
        <f>ROUND(C17/30,0)</f>
        <v/>
      </c>
      <c r="E17" s="29">
        <f>IF(D17&lt;1000,"Accessible",IF(D17&lt;10000,"Difficile","Très difficile"))</f>
        <v/>
      </c>
    </row>
    <row r="19">
      <c r="A19" s="39" t="inlineStr">
        <is>
          <t>POUR CONTEXTE</t>
        </is>
      </c>
    </row>
    <row r="20">
      <c r="A20" t="inlineStr">
        <is>
          <t>• Artiste indépendant moyen : 1 000 à 10 000 streams/mois</t>
        </is>
      </c>
    </row>
    <row r="21">
      <c r="A21" t="inlineStr">
        <is>
          <t>• Artiste établi : 50 000 à 500 000 streams/mois</t>
        </is>
      </c>
    </row>
    <row r="22">
      <c r="A22" t="inlineStr">
        <is>
          <t>• Hit national : 1 à 10 millions de streams/mois</t>
        </is>
      </c>
    </row>
    <row r="23">
      <c r="A23" t="inlineStr">
        <is>
          <t>• 90% des artistes gagnent moins de 1 000€/an en streaming</t>
        </is>
      </c>
    </row>
    <row r="24">
      <c r="A24" t="inlineStr">
        <is>
          <t>• Le streaming est souvent un complément, pas un revenu principal</t>
        </is>
      </c>
    </row>
  </sheetData>
  <mergeCells count="12">
    <mergeCell ref="A21:E21"/>
    <mergeCell ref="A20:E20"/>
    <mergeCell ref="A7:B7"/>
    <mergeCell ref="A24:E24"/>
    <mergeCell ref="A19:E19"/>
    <mergeCell ref="A1:E1"/>
    <mergeCell ref="A5:E5"/>
    <mergeCell ref="A23:E23"/>
    <mergeCell ref="A22:E22"/>
    <mergeCell ref="A6:B6"/>
    <mergeCell ref="A9:E9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2026-01-16T14:16:45Z</dcterms:created>
  <dcterms:modified xsi:type="dcterms:W3CDTF">2026-01-16T14:16:45Z</dcterms:modified>
</cp:coreProperties>
</file>